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E:\Cong van STC\07.10\"/>
    </mc:Choice>
  </mc:AlternateContent>
  <xr:revisionPtr revIDLastSave="0" documentId="8_{776A027D-A965-4F4B-965B-57929997ED91}" xr6:coauthVersionLast="45" xr6:coauthVersionMax="45" xr10:uidLastSave="{00000000-0000-0000-0000-000000000000}"/>
  <bookViews>
    <workbookView xWindow="-120" yWindow="-120" windowWidth="24240" windowHeight="13290" xr2:uid="{F4277AFD-02BA-4990-8AAE-6C5AF5269689}"/>
  </bookViews>
  <sheets>
    <sheet name="60CK-NSNN "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2" l="1"/>
  <c r="D41" i="2"/>
  <c r="E41" i="2" s="1"/>
  <c r="F40" i="2"/>
  <c r="D40" i="2"/>
  <c r="E40" i="2" s="1"/>
  <c r="D39" i="2"/>
  <c r="E39" i="2" s="1"/>
  <c r="C39" i="2"/>
  <c r="D37" i="2"/>
  <c r="E36" i="2"/>
  <c r="E35" i="2"/>
  <c r="E34" i="2"/>
  <c r="A34" i="2"/>
  <c r="A35" i="2" s="1"/>
  <c r="E33" i="2"/>
  <c r="A33" i="2"/>
  <c r="E32" i="2"/>
  <c r="D31" i="2"/>
  <c r="E31" i="2" s="1"/>
  <c r="C31" i="2"/>
  <c r="E29" i="2"/>
  <c r="A29" i="2"/>
  <c r="E28" i="2"/>
  <c r="A28" i="2"/>
  <c r="E27" i="2"/>
  <c r="E26" i="2"/>
  <c r="A26" i="2"/>
  <c r="E25" i="2"/>
  <c r="E23" i="2"/>
  <c r="E22" i="2"/>
  <c r="E21" i="2"/>
  <c r="D19" i="2"/>
  <c r="C19" i="2"/>
  <c r="E19" i="2" s="1"/>
  <c r="E18" i="2"/>
  <c r="E17" i="2"/>
  <c r="E16" i="2"/>
  <c r="E15" i="2"/>
  <c r="E14" i="2"/>
  <c r="E13" i="2"/>
  <c r="A13" i="2"/>
  <c r="A14" i="2" s="1"/>
  <c r="A15" i="2" s="1"/>
  <c r="A16" i="2" s="1"/>
  <c r="A17" i="2" s="1"/>
  <c r="A18" i="2" s="1"/>
  <c r="F12" i="2"/>
  <c r="E12" i="2"/>
  <c r="D12" i="2"/>
  <c r="D11" i="2"/>
  <c r="D10" i="2" l="1"/>
  <c r="C11" i="2"/>
  <c r="C10" i="2" s="1"/>
  <c r="E10" i="2" l="1"/>
  <c r="E11" i="2"/>
</calcChain>
</file>

<file path=xl/sharedStrings.xml><?xml version="1.0" encoding="utf-8"?>
<sst xmlns="http://schemas.openxmlformats.org/spreadsheetml/2006/main" count="54" uniqueCount="49">
  <si>
    <t>UBND TỈNH KHÁNH HÒA</t>
  </si>
  <si>
    <t>Biểu số 60/CK-NSNN</t>
  </si>
  <si>
    <t>THỰC HIỆN THU NGÂN SÁCH NHÀ NƯỚC 9 THÁNG NĂM 2021</t>
  </si>
  <si>
    <t>Đơn vị: Triệu đồng</t>
  </si>
  <si>
    <t>STT</t>
  </si>
  <si>
    <t>NỘI DUNG</t>
  </si>
  <si>
    <t>DỰ TOÁN NĂM</t>
  </si>
  <si>
    <t>THỰC HIỆN 9T NĂM 2021</t>
  </si>
  <si>
    <t>SO SÁNH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</si>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</sst>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5">
    <font>
      <sz val="11"/>
      <color theme="1"/>
      <name val="Times New Roman"/>
      <family val="2"/>
    </font>
    <font>
      <sz val="11"/>
      <color theme="1"/>
      <name val="Calibri"/>
      <family val="2"/>
      <scheme val="minor"/>
    </font>
    <font>
      <b/>
      <sz val="14"/>
      <name val="Times New Roman"/>
      <family val="1"/>
    </font>
    <font>
      <sz val="14"/>
      <color theme="1"/>
      <name val="Times New Roman"/>
      <family val="1"/>
    </font>
    <font>
      <sz val="14"/>
      <name val="Times New Roman"/>
      <family val="1"/>
    </font>
    <font>
      <i/>
      <sz val="14"/>
      <name val="Times New Roman"/>
      <family val="1"/>
    </font>
    <font>
      <sz val="12"/>
      <name val=".VnArial Narrow"/>
      <family val="2"/>
    </font>
    <font>
      <b/>
      <u/>
      <sz val="14"/>
      <name val="Times New Roman"/>
      <family val="1"/>
    </font>
    <font>
      <b/>
      <u/>
      <sz val="14"/>
      <color theme="1"/>
      <name val="Times New Roman"/>
      <family val="1"/>
    </font>
    <font>
      <b/>
      <sz val="14"/>
      <color theme="1"/>
      <name val="Times New Roman"/>
      <family val="1"/>
    </font>
    <font>
      <sz val="14"/>
      <color rgb="FFFF0000"/>
      <name val="Times New Roman"/>
      <family val="1"/>
    </font>
    <font>
      <b/>
      <i/>
      <sz val="14"/>
      <name val="Times New Roman"/>
      <family val="1"/>
    </font>
    <font>
      <i/>
      <sz val="14"/>
      <color rgb="FFFF0000"/>
      <name val="Times New Roman"/>
      <family val="1"/>
    </font>
    <font>
      <b/>
      <sz val="14"/>
      <color rgb="FFFF0000"/>
      <name val="Times New Roman"/>
      <family val="1"/>
    </font>
    <font>
      <sz val="12"/>
      <name val=".VnTime"/>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s>
  <cellStyleXfs count="5">
    <xf numFmtId="0" fontId="0" fillId="0" borderId="0"/>
    <xf numFmtId="0" fontId="1" fillId="0" borderId="0"/>
    <xf numFmtId="0" fontId="6" fillId="0" borderId="0"/>
    <xf numFmtId="43" fontId="1" fillId="0" borderId="0" applyFont="0" applyFill="0" applyBorder="0" applyAlignment="0" applyProtection="0"/>
    <xf numFmtId="0" fontId="14" fillId="0" borderId="0"/>
  </cellStyleXfs>
  <cellXfs count="73">
    <xf numFmtId="0" fontId="0" fillId="0" borderId="0" xfId="0"/>
    <xf numFmtId="0" fontId="2" fillId="0" borderId="0" xfId="1" applyFont="1"/>
    <xf numFmtId="0" fontId="2" fillId="0" borderId="0" xfId="1" applyFont="1" applyAlignment="1">
      <alignment horizontal="right"/>
    </xf>
    <xf numFmtId="0" fontId="3" fillId="0" borderId="0" xfId="1" applyFont="1"/>
    <xf numFmtId="0" fontId="4" fillId="0" borderId="0" xfId="1" applyFont="1"/>
    <xf numFmtId="0" fontId="2" fillId="0" borderId="0" xfId="1" applyFont="1" applyAlignment="1">
      <alignment horizontal="left"/>
    </xf>
    <xf numFmtId="0" fontId="4" fillId="0" borderId="0" xfId="1" applyFont="1" applyAlignment="1">
      <alignment horizontal="centerContinuous"/>
    </xf>
    <xf numFmtId="0" fontId="2" fillId="0" borderId="0" xfId="1" applyFont="1" applyAlignment="1">
      <alignment horizontal="centerContinuous" wrapText="1"/>
    </xf>
    <xf numFmtId="0" fontId="2" fillId="0" borderId="0" xfId="1" applyFont="1" applyAlignment="1">
      <alignment horizontal="centerContinuous"/>
    </xf>
    <xf numFmtId="0" fontId="5"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vertical="center"/>
    </xf>
    <xf numFmtId="0" fontId="5" fillId="0" borderId="0" xfId="1" applyFont="1" applyAlignment="1">
      <alignment horizontal="centerContinuous" vertical="center"/>
    </xf>
    <xf numFmtId="0" fontId="4" fillId="0" borderId="0" xfId="1" applyFont="1" applyAlignment="1">
      <alignment horizontal="center" vertical="center"/>
    </xf>
    <xf numFmtId="0" fontId="5" fillId="0" borderId="0" xfId="1" applyFont="1" applyAlignment="1">
      <alignment horizontal="right"/>
    </xf>
    <xf numFmtId="0" fontId="2" fillId="0" borderId="1" xfId="1" applyFont="1" applyBorder="1" applyAlignment="1">
      <alignment horizontal="center" vertical="center" wrapText="1"/>
    </xf>
    <xf numFmtId="0" fontId="2" fillId="2" borderId="1" xfId="2" applyFont="1" applyFill="1" applyBorder="1" applyAlignment="1">
      <alignment horizontal="center" vertical="center" wrapText="1"/>
    </xf>
    <xf numFmtId="0" fontId="2" fillId="2" borderId="2" xfId="2" applyFont="1" applyFill="1" applyBorder="1" applyAlignment="1">
      <alignment horizontal="center" vertical="center" wrapText="1"/>
    </xf>
    <xf numFmtId="0" fontId="2" fillId="2" borderId="3" xfId="2" applyFont="1" applyFill="1" applyBorder="1" applyAlignment="1">
      <alignment horizontal="center" vertical="center" wrapText="1"/>
    </xf>
    <xf numFmtId="0" fontId="2" fillId="2" borderId="4" xfId="2" applyFont="1" applyFill="1" applyBorder="1" applyAlignment="1">
      <alignment horizontal="center" vertical="center" wrapText="1"/>
    </xf>
    <xf numFmtId="14" fontId="2" fillId="2" borderId="4" xfId="2" applyNumberFormat="1" applyFont="1" applyFill="1" applyBorder="1" applyAlignment="1">
      <alignment horizontal="center" vertical="center" wrapText="1"/>
    </xf>
    <xf numFmtId="0" fontId="2" fillId="0" borderId="5" xfId="1" applyFont="1" applyBorder="1" applyAlignment="1">
      <alignment horizontal="center" vertical="center"/>
    </xf>
    <xf numFmtId="0" fontId="2" fillId="0" borderId="6" xfId="1" applyFont="1" applyBorder="1" applyAlignment="1">
      <alignment horizontal="left" vertical="center" wrapText="1"/>
    </xf>
    <xf numFmtId="3" fontId="7" fillId="0" borderId="7" xfId="1" applyNumberFormat="1" applyFont="1" applyBorder="1" applyAlignment="1">
      <alignment horizontal="right"/>
    </xf>
    <xf numFmtId="3" fontId="7" fillId="2" borderId="7" xfId="1" applyNumberFormat="1" applyFont="1" applyFill="1" applyBorder="1" applyAlignment="1">
      <alignment horizontal="right"/>
    </xf>
    <xf numFmtId="164" fontId="7" fillId="2" borderId="7" xfId="1" applyNumberFormat="1" applyFont="1" applyFill="1" applyBorder="1" applyAlignment="1">
      <alignment horizontal="right"/>
    </xf>
    <xf numFmtId="164" fontId="8" fillId="0" borderId="7" xfId="1" applyNumberFormat="1" applyFont="1" applyBorder="1"/>
    <xf numFmtId="0" fontId="2" fillId="0" borderId="0" xfId="1" applyFont="1" applyAlignment="1">
      <alignment vertical="center"/>
    </xf>
    <xf numFmtId="0" fontId="2" fillId="0" borderId="8" xfId="1" applyFont="1" applyBorder="1" applyAlignment="1">
      <alignment horizontal="center"/>
    </xf>
    <xf numFmtId="0" fontId="2" fillId="0" borderId="9" xfId="1" applyFont="1" applyBorder="1"/>
    <xf numFmtId="3" fontId="2" fillId="0" borderId="8" xfId="1" applyNumberFormat="1" applyFont="1" applyBorder="1" applyAlignment="1">
      <alignment horizontal="right"/>
    </xf>
    <xf numFmtId="164" fontId="2" fillId="2" borderId="8" xfId="1" applyNumberFormat="1" applyFont="1" applyFill="1" applyBorder="1" applyAlignment="1">
      <alignment horizontal="right"/>
    </xf>
    <xf numFmtId="164" fontId="9" fillId="0" borderId="8" xfId="1" applyNumberFormat="1" applyFont="1" applyBorder="1"/>
    <xf numFmtId="0" fontId="4" fillId="0" borderId="8" xfId="1" applyFont="1" applyBorder="1" applyAlignment="1">
      <alignment horizontal="center"/>
    </xf>
    <xf numFmtId="0" fontId="4" fillId="0" borderId="9" xfId="1" applyFont="1" applyBorder="1"/>
    <xf numFmtId="3" fontId="4" fillId="0" borderId="8" xfId="1" applyNumberFormat="1" applyFont="1" applyBorder="1" applyAlignment="1">
      <alignment horizontal="right"/>
    </xf>
    <xf numFmtId="3" fontId="10" fillId="0" borderId="8" xfId="1" applyNumberFormat="1" applyFont="1" applyBorder="1"/>
    <xf numFmtId="164" fontId="4" fillId="2" borderId="8" xfId="1" applyNumberFormat="1" applyFont="1" applyFill="1" applyBorder="1" applyAlignment="1">
      <alignment horizontal="right"/>
    </xf>
    <xf numFmtId="3" fontId="3" fillId="0" borderId="8" xfId="1" applyNumberFormat="1" applyFont="1" applyBorder="1"/>
    <xf numFmtId="164" fontId="10" fillId="0" borderId="8" xfId="1" applyNumberFormat="1" applyFont="1" applyBorder="1"/>
    <xf numFmtId="3" fontId="3" fillId="2" borderId="8" xfId="1" applyNumberFormat="1" applyFont="1" applyFill="1" applyBorder="1" applyAlignment="1">
      <alignment horizontal="right"/>
    </xf>
    <xf numFmtId="0" fontId="5" fillId="0" borderId="8" xfId="1" quotePrefix="1" applyFont="1" applyBorder="1" applyAlignment="1">
      <alignment horizontal="center"/>
    </xf>
    <xf numFmtId="0" fontId="5" fillId="0" borderId="9" xfId="1" applyFont="1" applyBorder="1"/>
    <xf numFmtId="3" fontId="11" fillId="0" borderId="8" xfId="1" applyNumberFormat="1" applyFont="1" applyBorder="1" applyAlignment="1">
      <alignment horizontal="right"/>
    </xf>
    <xf numFmtId="3" fontId="12" fillId="0" borderId="8" xfId="1" applyNumberFormat="1" applyFont="1" applyBorder="1"/>
    <xf numFmtId="164" fontId="5" fillId="2" borderId="8" xfId="1" applyNumberFormat="1" applyFont="1" applyFill="1" applyBorder="1" applyAlignment="1">
      <alignment horizontal="right"/>
    </xf>
    <xf numFmtId="164" fontId="12" fillId="0" borderId="8" xfId="1" applyNumberFormat="1" applyFont="1" applyBorder="1"/>
    <xf numFmtId="3" fontId="5" fillId="0" borderId="8" xfId="1" applyNumberFormat="1" applyFont="1" applyBorder="1" applyAlignment="1">
      <alignment horizontal="right"/>
    </xf>
    <xf numFmtId="3" fontId="4" fillId="0" borderId="0" xfId="1" applyNumberFormat="1" applyFont="1"/>
    <xf numFmtId="0" fontId="4" fillId="0" borderId="8" xfId="1" applyFont="1" applyBorder="1" applyAlignment="1">
      <alignment horizontal="center" vertical="center"/>
    </xf>
    <xf numFmtId="0" fontId="4" fillId="0" borderId="9" xfId="1" applyFont="1" applyBorder="1" applyAlignment="1">
      <alignment horizontal="justify" wrapText="1"/>
    </xf>
    <xf numFmtId="3" fontId="9" fillId="2" borderId="8" xfId="1" applyNumberFormat="1" applyFont="1" applyFill="1" applyBorder="1" applyAlignment="1">
      <alignment horizontal="right"/>
    </xf>
    <xf numFmtId="0" fontId="4" fillId="0" borderId="8" xfId="1" applyFont="1" applyBorder="1"/>
    <xf numFmtId="164" fontId="7" fillId="2" borderId="8" xfId="1" applyNumberFormat="1" applyFont="1" applyFill="1" applyBorder="1" applyAlignment="1">
      <alignment horizontal="right"/>
    </xf>
    <xf numFmtId="0" fontId="2" fillId="0" borderId="10" xfId="1" applyFont="1" applyBorder="1"/>
    <xf numFmtId="0" fontId="2" fillId="0" borderId="8" xfId="1" applyFont="1" applyBorder="1" applyAlignment="1">
      <alignment horizontal="center" vertical="center"/>
    </xf>
    <xf numFmtId="0" fontId="13" fillId="0" borderId="10" xfId="1" applyFont="1" applyBorder="1" applyAlignment="1">
      <alignment vertical="center" wrapText="1"/>
    </xf>
    <xf numFmtId="3" fontId="2" fillId="0" borderId="8" xfId="1" applyNumberFormat="1" applyFont="1" applyBorder="1" applyAlignment="1">
      <alignment horizontal="right" wrapText="1"/>
    </xf>
    <xf numFmtId="165" fontId="9" fillId="2" borderId="8" xfId="3" applyNumberFormat="1" applyFont="1" applyFill="1" applyBorder="1" applyAlignment="1">
      <alignment horizontal="right"/>
    </xf>
    <xf numFmtId="0" fontId="10" fillId="0" borderId="10" xfId="1" applyFont="1" applyBorder="1" applyAlignment="1">
      <alignment horizontal="left" vertical="center" wrapText="1"/>
    </xf>
    <xf numFmtId="3" fontId="4" fillId="0" borderId="8" xfId="1" applyNumberFormat="1" applyFont="1" applyBorder="1" applyAlignment="1">
      <alignment horizontal="right" wrapText="1"/>
    </xf>
    <xf numFmtId="165" fontId="10" fillId="0" borderId="8" xfId="3" applyNumberFormat="1" applyFont="1" applyBorder="1"/>
    <xf numFmtId="0" fontId="10" fillId="0" borderId="8" xfId="1" applyFont="1" applyBorder="1"/>
    <xf numFmtId="0" fontId="4" fillId="0" borderId="11" xfId="1" applyFont="1" applyBorder="1" applyAlignment="1">
      <alignment horizontal="center" vertical="center"/>
    </xf>
    <xf numFmtId="0" fontId="10" fillId="0" borderId="12" xfId="1" applyFont="1" applyBorder="1" applyAlignment="1">
      <alignment vertical="center" wrapText="1"/>
    </xf>
    <xf numFmtId="3" fontId="4" fillId="0" borderId="11" xfId="1" applyNumberFormat="1" applyFont="1" applyBorder="1" applyAlignment="1">
      <alignment horizontal="right"/>
    </xf>
    <xf numFmtId="165" fontId="10" fillId="0" borderId="11" xfId="3" applyNumberFormat="1" applyFont="1" applyBorder="1"/>
    <xf numFmtId="164" fontId="4" fillId="2" borderId="11" xfId="1" applyNumberFormat="1" applyFont="1" applyFill="1" applyBorder="1" applyAlignment="1">
      <alignment horizontal="right"/>
    </xf>
    <xf numFmtId="0" fontId="10" fillId="0" borderId="11" xfId="1" applyFont="1" applyBorder="1"/>
    <xf numFmtId="0" fontId="5" fillId="0" borderId="13" xfId="1" applyFont="1" applyBorder="1" applyAlignment="1">
      <alignment horizontal="left"/>
    </xf>
    <xf numFmtId="0" fontId="5" fillId="0" borderId="0" xfId="1" applyFont="1" applyAlignment="1">
      <alignment horizontal="left"/>
    </xf>
    <xf numFmtId="0" fontId="5" fillId="0" borderId="0" xfId="1" quotePrefix="1" applyFont="1" applyAlignment="1">
      <alignment horizontal="left"/>
    </xf>
    <xf numFmtId="0" fontId="4" fillId="0" borderId="0" xfId="4" applyFont="1"/>
  </cellXfs>
  <cellStyles count="5">
    <cellStyle name="Comma 2" xfId="3" xr:uid="{331D3AEC-8AC6-4097-B5A3-68E0BEC2FF94}"/>
    <cellStyle name="Normal" xfId="0" builtinId="0"/>
    <cellStyle name="Normal 2" xfId="1" xr:uid="{4827DB5C-BCBF-4FDF-A064-BAC64D0C294A}"/>
    <cellStyle name="Normal 2 2" xfId="4" xr:uid="{29FE61D6-986A-4708-A962-AFFC80A6DBAB}"/>
    <cellStyle name="Normal 4" xfId="2" xr:uid="{56735A81-56A5-4388-8213-6172F26200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78C41-6B0F-4004-BB74-83C270D92453}">
  <dimension ref="A1:H46"/>
  <sheetViews>
    <sheetView tabSelected="1" workbookViewId="0">
      <selection activeCell="F7" sqref="F7"/>
    </sheetView>
  </sheetViews>
  <sheetFormatPr defaultColWidth="12.85546875" defaultRowHeight="18.75"/>
  <cols>
    <col min="1" max="1" width="7.28515625" style="4" customWidth="1"/>
    <col min="2" max="2" width="79.28515625" style="4" customWidth="1"/>
    <col min="3" max="6" width="20" style="4" customWidth="1"/>
    <col min="7" max="7" width="12.85546875" style="3"/>
    <col min="8" max="16384" width="12.85546875" style="4"/>
  </cols>
  <sheetData>
    <row r="1" spans="1:7" ht="21" customHeight="1">
      <c r="A1" s="1" t="s">
        <v>0</v>
      </c>
      <c r="B1" s="1"/>
      <c r="C1" s="1"/>
      <c r="D1" s="2" t="s">
        <v>1</v>
      </c>
      <c r="E1" s="2"/>
      <c r="F1" s="2"/>
    </row>
    <row r="2" spans="1:7">
      <c r="A2" s="5"/>
      <c r="B2" s="5"/>
      <c r="C2" s="6"/>
      <c r="D2" s="6"/>
      <c r="E2" s="6"/>
      <c r="F2" s="6"/>
    </row>
    <row r="3" spans="1:7">
      <c r="A3" s="5"/>
      <c r="B3" s="5"/>
      <c r="C3" s="6"/>
      <c r="D3" s="6"/>
      <c r="E3" s="6"/>
      <c r="F3" s="6"/>
    </row>
    <row r="4" spans="1:7">
      <c r="A4" s="7" t="s">
        <v>2</v>
      </c>
      <c r="B4" s="8"/>
      <c r="C4" s="6"/>
      <c r="D4" s="6"/>
      <c r="E4" s="6"/>
      <c r="F4" s="6"/>
    </row>
    <row r="5" spans="1:7">
      <c r="A5" s="9"/>
      <c r="B5" s="9"/>
      <c r="C5" s="9"/>
    </row>
    <row r="6" spans="1:7" ht="17.25" customHeight="1">
      <c r="A6" s="10"/>
      <c r="B6" s="10"/>
      <c r="C6" s="10"/>
      <c r="D6" s="11"/>
      <c r="E6" s="12"/>
    </row>
    <row r="7" spans="1:7" ht="17.25" customHeight="1">
      <c r="A7" s="13"/>
      <c r="B7" s="13"/>
      <c r="C7" s="13"/>
      <c r="D7" s="11"/>
      <c r="E7" s="12"/>
      <c r="F7" s="14" t="s">
        <v>3</v>
      </c>
    </row>
    <row r="8" spans="1:7">
      <c r="A8" s="15" t="s">
        <v>4</v>
      </c>
      <c r="B8" s="15" t="s">
        <v>5</v>
      </c>
      <c r="C8" s="15" t="s">
        <v>6</v>
      </c>
      <c r="D8" s="16" t="s">
        <v>7</v>
      </c>
      <c r="E8" s="17" t="s">
        <v>8</v>
      </c>
      <c r="F8" s="18"/>
      <c r="G8" s="4"/>
    </row>
    <row r="9" spans="1:7" ht="52.15" customHeight="1">
      <c r="A9" s="15"/>
      <c r="B9" s="15"/>
      <c r="C9" s="15"/>
      <c r="D9" s="16"/>
      <c r="E9" s="19" t="s">
        <v>6</v>
      </c>
      <c r="F9" s="20" t="s">
        <v>9</v>
      </c>
      <c r="G9" s="4"/>
    </row>
    <row r="10" spans="1:7" s="27" customFormat="1" ht="21" customHeight="1">
      <c r="A10" s="21" t="s">
        <v>10</v>
      </c>
      <c r="B10" s="22" t="s">
        <v>11</v>
      </c>
      <c r="C10" s="23">
        <f>C11+C30+C31+C38</f>
        <v>13758200</v>
      </c>
      <c r="D10" s="24">
        <f>D11+D30+D31+D38</f>
        <v>9956761</v>
      </c>
      <c r="E10" s="25">
        <f>D10/C10*100</f>
        <v>72.369648645898437</v>
      </c>
      <c r="F10" s="26">
        <v>98.9</v>
      </c>
    </row>
    <row r="11" spans="1:7" ht="21" customHeight="1">
      <c r="A11" s="28" t="s">
        <v>12</v>
      </c>
      <c r="B11" s="29" t="s">
        <v>13</v>
      </c>
      <c r="C11" s="30">
        <f>C12+C13+C14+C15+C16+C17+C18+C19+C25+C26+C27+C28+C29</f>
        <v>11508200</v>
      </c>
      <c r="D11" s="30">
        <f>D12+D13+D14+D15+D16+D17+D18+D19+D25+D26+D27+D28+D29</f>
        <v>8682468</v>
      </c>
      <c r="E11" s="31">
        <f>D11/C11*100</f>
        <v>75.445925513981337</v>
      </c>
      <c r="F11" s="32">
        <v>104.3</v>
      </c>
      <c r="G11" s="4"/>
    </row>
    <row r="12" spans="1:7" ht="21" customHeight="1">
      <c r="A12" s="33">
        <v>1</v>
      </c>
      <c r="B12" s="34" t="s">
        <v>14</v>
      </c>
      <c r="C12" s="35">
        <v>3296000</v>
      </c>
      <c r="D12" s="36">
        <f>335518+2143422</f>
        <v>2478940</v>
      </c>
      <c r="E12" s="37">
        <f t="shared" ref="E12:E19" si="0">D12/C12*100</f>
        <v>75.210558252427191</v>
      </c>
      <c r="F12" s="38">
        <f>106+90.1</f>
        <v>196.1</v>
      </c>
      <c r="G12" s="4"/>
    </row>
    <row r="13" spans="1:7" ht="21" customHeight="1">
      <c r="A13" s="33">
        <f>+A12+1</f>
        <v>2</v>
      </c>
      <c r="B13" s="34" t="s">
        <v>15</v>
      </c>
      <c r="C13" s="35">
        <v>880000</v>
      </c>
      <c r="D13" s="36">
        <v>817398</v>
      </c>
      <c r="E13" s="37">
        <f t="shared" si="0"/>
        <v>92.886136363636368</v>
      </c>
      <c r="F13" s="39">
        <v>137.6</v>
      </c>
      <c r="G13" s="4"/>
    </row>
    <row r="14" spans="1:7" ht="21" customHeight="1">
      <c r="A14" s="33">
        <f>A13+1</f>
        <v>3</v>
      </c>
      <c r="B14" s="34" t="s">
        <v>16</v>
      </c>
      <c r="C14" s="35">
        <v>3250000</v>
      </c>
      <c r="D14" s="36">
        <v>1931373</v>
      </c>
      <c r="E14" s="37">
        <f t="shared" si="0"/>
        <v>59.426861538461537</v>
      </c>
      <c r="F14" s="39">
        <v>98.2</v>
      </c>
      <c r="G14" s="4"/>
    </row>
    <row r="15" spans="1:7" ht="21" customHeight="1">
      <c r="A15" s="33">
        <f>A14+1</f>
        <v>4</v>
      </c>
      <c r="B15" s="34" t="s">
        <v>17</v>
      </c>
      <c r="C15" s="35">
        <v>900000</v>
      </c>
      <c r="D15" s="36">
        <v>785690</v>
      </c>
      <c r="E15" s="37">
        <f t="shared" si="0"/>
        <v>87.298888888888897</v>
      </c>
      <c r="F15" s="39">
        <v>97.1</v>
      </c>
      <c r="G15" s="4"/>
    </row>
    <row r="16" spans="1:7" ht="21" customHeight="1">
      <c r="A16" s="33">
        <f>A15+1</f>
        <v>5</v>
      </c>
      <c r="B16" s="34" t="s">
        <v>18</v>
      </c>
      <c r="C16" s="35">
        <v>1100000</v>
      </c>
      <c r="D16" s="36">
        <v>727937</v>
      </c>
      <c r="E16" s="37">
        <f t="shared" si="0"/>
        <v>66.176090909090917</v>
      </c>
      <c r="F16" s="39">
        <v>94.4</v>
      </c>
      <c r="G16" s="4"/>
    </row>
    <row r="17" spans="1:8" ht="21" customHeight="1">
      <c r="A17" s="33">
        <f>A16+1</f>
        <v>6</v>
      </c>
      <c r="B17" s="34" t="s">
        <v>19</v>
      </c>
      <c r="C17" s="35">
        <v>400000</v>
      </c>
      <c r="D17" s="36">
        <v>239186</v>
      </c>
      <c r="E17" s="37">
        <f t="shared" si="0"/>
        <v>59.796499999999995</v>
      </c>
      <c r="F17" s="39">
        <v>94.3</v>
      </c>
      <c r="G17" s="4"/>
    </row>
    <row r="18" spans="1:8" ht="21" customHeight="1">
      <c r="A18" s="33">
        <f>A17+1</f>
        <v>7</v>
      </c>
      <c r="B18" s="34" t="s">
        <v>20</v>
      </c>
      <c r="C18" s="35">
        <v>233200</v>
      </c>
      <c r="D18" s="36">
        <v>152982</v>
      </c>
      <c r="E18" s="37">
        <f t="shared" si="0"/>
        <v>65.601200686106338</v>
      </c>
      <c r="F18" s="39">
        <v>71.3</v>
      </c>
      <c r="G18" s="4"/>
    </row>
    <row r="19" spans="1:8" ht="21" customHeight="1">
      <c r="A19" s="33">
        <v>8</v>
      </c>
      <c r="B19" s="34" t="s">
        <v>21</v>
      </c>
      <c r="C19" s="35">
        <f>C20+C21+C22+C23+C24</f>
        <v>775000</v>
      </c>
      <c r="D19" s="40">
        <f>SUM(D20:D24)</f>
        <v>877665</v>
      </c>
      <c r="E19" s="37">
        <f t="shared" si="0"/>
        <v>113.24709677419355</v>
      </c>
      <c r="F19" s="40"/>
      <c r="G19" s="4"/>
    </row>
    <row r="20" spans="1:8" ht="21" customHeight="1">
      <c r="A20" s="41" t="s">
        <v>22</v>
      </c>
      <c r="B20" s="42" t="s">
        <v>23</v>
      </c>
      <c r="C20" s="43"/>
      <c r="D20" s="44">
        <v>2</v>
      </c>
      <c r="E20" s="45"/>
      <c r="F20" s="46">
        <v>222.2</v>
      </c>
      <c r="G20" s="4"/>
    </row>
    <row r="21" spans="1:8" ht="21" customHeight="1">
      <c r="A21" s="41" t="s">
        <v>22</v>
      </c>
      <c r="B21" s="42" t="s">
        <v>24</v>
      </c>
      <c r="C21" s="47">
        <v>15000</v>
      </c>
      <c r="D21" s="44">
        <v>8856</v>
      </c>
      <c r="E21" s="45">
        <f>D21/C21*100</f>
        <v>59.040000000000006</v>
      </c>
      <c r="F21" s="46">
        <v>90.2</v>
      </c>
      <c r="G21" s="4"/>
    </row>
    <row r="22" spans="1:8" ht="21" customHeight="1">
      <c r="A22" s="41" t="s">
        <v>22</v>
      </c>
      <c r="B22" s="42" t="s">
        <v>25</v>
      </c>
      <c r="C22" s="47">
        <v>650000</v>
      </c>
      <c r="D22" s="44">
        <v>687761</v>
      </c>
      <c r="E22" s="45">
        <f>D22/C22*100</f>
        <v>105.8093846153846</v>
      </c>
      <c r="F22" s="46">
        <v>113.3</v>
      </c>
      <c r="G22" s="4"/>
    </row>
    <row r="23" spans="1:8" ht="21" customHeight="1">
      <c r="A23" s="41" t="s">
        <v>22</v>
      </c>
      <c r="B23" s="42" t="s">
        <v>26</v>
      </c>
      <c r="C23" s="47">
        <v>110000</v>
      </c>
      <c r="D23" s="44">
        <v>179946</v>
      </c>
      <c r="E23" s="45">
        <f>D23/C23*100</f>
        <v>163.58727272727273</v>
      </c>
      <c r="F23" s="46">
        <v>201.7</v>
      </c>
      <c r="G23" s="4"/>
      <c r="H23" s="48"/>
    </row>
    <row r="24" spans="1:8" ht="21" customHeight="1">
      <c r="A24" s="41" t="s">
        <v>22</v>
      </c>
      <c r="B24" s="42" t="s">
        <v>27</v>
      </c>
      <c r="C24" s="47"/>
      <c r="D24" s="44">
        <v>1100</v>
      </c>
      <c r="E24" s="45"/>
      <c r="F24" s="46">
        <v>77.3</v>
      </c>
      <c r="G24" s="4"/>
    </row>
    <row r="25" spans="1:8" ht="21" customHeight="1">
      <c r="A25" s="33">
        <v>9</v>
      </c>
      <c r="B25" s="34" t="s">
        <v>28</v>
      </c>
      <c r="C25" s="35">
        <v>43000</v>
      </c>
      <c r="D25" s="36">
        <v>27380</v>
      </c>
      <c r="E25" s="37">
        <f>D25/C25*100</f>
        <v>63.674418604651159</v>
      </c>
      <c r="F25" s="39">
        <v>124.2</v>
      </c>
      <c r="G25" s="4"/>
    </row>
    <row r="26" spans="1:8" ht="56.25">
      <c r="A26" s="49">
        <f>A25+1</f>
        <v>10</v>
      </c>
      <c r="B26" s="50" t="s">
        <v>29</v>
      </c>
      <c r="C26" s="35">
        <v>125000</v>
      </c>
      <c r="D26" s="36">
        <v>202412</v>
      </c>
      <c r="E26" s="37">
        <f>D26/C26*100</f>
        <v>161.92959999999999</v>
      </c>
      <c r="F26" s="39">
        <v>139.9</v>
      </c>
      <c r="G26" s="4"/>
    </row>
    <row r="27" spans="1:8" ht="21" customHeight="1">
      <c r="A27" s="33">
        <v>11</v>
      </c>
      <c r="B27" s="34" t="s">
        <v>30</v>
      </c>
      <c r="C27" s="35">
        <v>240000</v>
      </c>
      <c r="D27" s="36">
        <v>194919</v>
      </c>
      <c r="E27" s="37">
        <f>D27/C27*100</f>
        <v>81.216250000000002</v>
      </c>
      <c r="F27" s="39">
        <v>108.2</v>
      </c>
      <c r="G27" s="4"/>
    </row>
    <row r="28" spans="1:8" ht="21.6" customHeight="1">
      <c r="A28" s="33">
        <f>A27+1</f>
        <v>12</v>
      </c>
      <c r="B28" s="34" t="s">
        <v>31</v>
      </c>
      <c r="C28" s="35">
        <v>16000</v>
      </c>
      <c r="D28" s="36">
        <v>14110</v>
      </c>
      <c r="E28" s="37">
        <f>D28/C28*100</f>
        <v>88.1875</v>
      </c>
      <c r="F28" s="39">
        <v>98.4</v>
      </c>
      <c r="G28" s="4"/>
    </row>
    <row r="29" spans="1:8" ht="21.6" customHeight="1">
      <c r="A29" s="33">
        <f>A28+1</f>
        <v>13</v>
      </c>
      <c r="B29" s="34" t="s">
        <v>32</v>
      </c>
      <c r="C29" s="35">
        <v>250000</v>
      </c>
      <c r="D29" s="36">
        <v>232476</v>
      </c>
      <c r="E29" s="37">
        <f>D29/C29*100</f>
        <v>92.990399999999994</v>
      </c>
      <c r="F29" s="39">
        <v>91.6</v>
      </c>
      <c r="G29" s="4"/>
    </row>
    <row r="30" spans="1:8" ht="21.6" customHeight="1">
      <c r="A30" s="28" t="s">
        <v>33</v>
      </c>
      <c r="B30" s="29" t="s">
        <v>34</v>
      </c>
      <c r="C30" s="35"/>
      <c r="D30" s="40"/>
      <c r="E30" s="31"/>
      <c r="F30" s="40"/>
      <c r="G30" s="4"/>
    </row>
    <row r="31" spans="1:8" ht="21.6" customHeight="1">
      <c r="A31" s="28" t="s">
        <v>35</v>
      </c>
      <c r="B31" s="29" t="s">
        <v>36</v>
      </c>
      <c r="C31" s="30">
        <f>SUM(C32:C37)</f>
        <v>2250000</v>
      </c>
      <c r="D31" s="51">
        <f>SUM(D32:D37)</f>
        <v>1274293</v>
      </c>
      <c r="E31" s="31">
        <f t="shared" ref="E31:E36" si="1">D31/C31*100</f>
        <v>56.635244444444446</v>
      </c>
      <c r="F31" s="32">
        <v>73</v>
      </c>
      <c r="G31" s="4"/>
    </row>
    <row r="32" spans="1:8" ht="21.6" customHeight="1">
      <c r="A32" s="33">
        <v>1</v>
      </c>
      <c r="B32" s="34" t="s">
        <v>37</v>
      </c>
      <c r="C32" s="35">
        <v>1203000</v>
      </c>
      <c r="D32" s="36">
        <v>951764</v>
      </c>
      <c r="E32" s="37">
        <f t="shared" si="1"/>
        <v>79.115876974231085</v>
      </c>
      <c r="F32" s="39">
        <v>119.4</v>
      </c>
      <c r="G32" s="4"/>
    </row>
    <row r="33" spans="1:7" ht="21.6" customHeight="1">
      <c r="A33" s="33">
        <f>A32+1</f>
        <v>2</v>
      </c>
      <c r="B33" s="34" t="s">
        <v>38</v>
      </c>
      <c r="C33" s="35">
        <v>46000</v>
      </c>
      <c r="D33" s="36">
        <v>40310</v>
      </c>
      <c r="E33" s="37">
        <f t="shared" si="1"/>
        <v>87.630434782608688</v>
      </c>
      <c r="F33" s="39">
        <v>103.3</v>
      </c>
      <c r="G33" s="4"/>
    </row>
    <row r="34" spans="1:7" ht="21.6" customHeight="1">
      <c r="A34" s="33">
        <f>A33+1</f>
        <v>3</v>
      </c>
      <c r="B34" s="34" t="s">
        <v>39</v>
      </c>
      <c r="C34" s="35">
        <v>526000</v>
      </c>
      <c r="D34" s="36">
        <v>19540</v>
      </c>
      <c r="E34" s="37">
        <f t="shared" si="1"/>
        <v>3.7148288973384029</v>
      </c>
      <c r="F34" s="39">
        <v>21</v>
      </c>
      <c r="G34" s="4"/>
    </row>
    <row r="35" spans="1:7" ht="21.6" customHeight="1">
      <c r="A35" s="33">
        <f>A34+1</f>
        <v>4</v>
      </c>
      <c r="B35" s="34" t="s">
        <v>40</v>
      </c>
      <c r="C35" s="35">
        <v>260000</v>
      </c>
      <c r="D35" s="36">
        <v>110111</v>
      </c>
      <c r="E35" s="37">
        <f t="shared" si="1"/>
        <v>42.35038461538462</v>
      </c>
      <c r="F35" s="39">
        <v>21</v>
      </c>
      <c r="G35" s="4"/>
    </row>
    <row r="36" spans="1:7" ht="21.6" customHeight="1">
      <c r="A36" s="33">
        <v>5</v>
      </c>
      <c r="B36" s="34" t="s">
        <v>41</v>
      </c>
      <c r="C36" s="35">
        <v>215000</v>
      </c>
      <c r="D36" s="36">
        <v>107274</v>
      </c>
      <c r="E36" s="37">
        <f t="shared" si="1"/>
        <v>49.894883720930231</v>
      </c>
      <c r="F36" s="39">
        <v>67.8</v>
      </c>
      <c r="G36" s="4"/>
    </row>
    <row r="37" spans="1:7" ht="21.6" customHeight="1">
      <c r="A37" s="33">
        <v>6</v>
      </c>
      <c r="B37" s="52" t="s">
        <v>42</v>
      </c>
      <c r="C37" s="35"/>
      <c r="D37" s="36">
        <f>45494+8604-8804</f>
        <v>45294</v>
      </c>
      <c r="E37" s="53"/>
      <c r="F37" s="37"/>
      <c r="G37" s="4"/>
    </row>
    <row r="38" spans="1:7" ht="21.6" customHeight="1">
      <c r="A38" s="28" t="s">
        <v>43</v>
      </c>
      <c r="B38" s="54" t="s">
        <v>44</v>
      </c>
      <c r="C38" s="35"/>
      <c r="D38" s="40"/>
      <c r="E38" s="53"/>
      <c r="F38" s="53"/>
      <c r="G38" s="4"/>
    </row>
    <row r="39" spans="1:7" ht="21" customHeight="1">
      <c r="A39" s="55" t="s">
        <v>45</v>
      </c>
      <c r="B39" s="56" t="s">
        <v>46</v>
      </c>
      <c r="C39" s="57">
        <f>C40+C41</f>
        <v>8232412</v>
      </c>
      <c r="D39" s="58">
        <f>SUM(D40:D41)</f>
        <v>6376792</v>
      </c>
      <c r="E39" s="31">
        <f>D39/C39*100</f>
        <v>77.459582926607666</v>
      </c>
      <c r="F39" s="31">
        <v>106.7</v>
      </c>
      <c r="G39" s="4"/>
    </row>
    <row r="40" spans="1:7" ht="21" customHeight="1">
      <c r="A40" s="49">
        <v>1</v>
      </c>
      <c r="B40" s="59" t="s">
        <v>47</v>
      </c>
      <c r="C40" s="60">
        <v>6181042</v>
      </c>
      <c r="D40" s="61">
        <f>3602193+851950</f>
        <v>4454143</v>
      </c>
      <c r="E40" s="37">
        <f>D40/C40*100</f>
        <v>72.061361175025183</v>
      </c>
      <c r="F40" s="62">
        <f>89.7+43.5</f>
        <v>133.19999999999999</v>
      </c>
      <c r="G40" s="4"/>
    </row>
    <row r="41" spans="1:7" ht="21" customHeight="1">
      <c r="A41" s="63">
        <v>2</v>
      </c>
      <c r="B41" s="64" t="s">
        <v>48</v>
      </c>
      <c r="C41" s="65">
        <v>2051370</v>
      </c>
      <c r="D41" s="66">
        <f>1007439+915210</f>
        <v>1922649</v>
      </c>
      <c r="E41" s="67">
        <f>D41/C41*100</f>
        <v>93.725120285467753</v>
      </c>
      <c r="F41" s="68">
        <f>25.1+46.7</f>
        <v>71.800000000000011</v>
      </c>
      <c r="G41" s="4"/>
    </row>
    <row r="42" spans="1:7" ht="15.95" customHeight="1">
      <c r="A42" s="69"/>
      <c r="B42" s="69"/>
      <c r="C42" s="70"/>
    </row>
    <row r="43" spans="1:7" ht="22.5" customHeight="1">
      <c r="B43" s="71"/>
    </row>
    <row r="44" spans="1:7">
      <c r="B44" s="71"/>
    </row>
    <row r="45" spans="1:7">
      <c r="A45" s="72"/>
      <c r="B45" s="71"/>
    </row>
    <row r="46" spans="1:7">
      <c r="A46" s="72"/>
      <c r="B46" s="71"/>
    </row>
  </sheetData>
  <mergeCells count="9">
    <mergeCell ref="A42:C42"/>
    <mergeCell ref="D1:F1"/>
    <mergeCell ref="A5:C5"/>
    <mergeCell ref="A6:C6"/>
    <mergeCell ref="A8:A9"/>
    <mergeCell ref="B8:B9"/>
    <mergeCell ref="C8:C9"/>
    <mergeCell ref="D8:D9"/>
    <mergeCell ref="E8:F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60CK-NSNN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dc:creator>
  <cp:lastModifiedBy>tem</cp:lastModifiedBy>
  <dcterms:created xsi:type="dcterms:W3CDTF">2021-10-07T07:10:46Z</dcterms:created>
  <dcterms:modified xsi:type="dcterms:W3CDTF">2021-10-07T07:11:31Z</dcterms:modified>
</cp:coreProperties>
</file>